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<sst xmlns="http://schemas.openxmlformats.org/spreadsheetml/2006/main" count="50" uniqueCount="23">
  <si>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Valori assoluti</t>
  </si>
  <si>
    <t>Percentuali aventi diritto</t>
  </si>
  <si>
    <t>Percentuali dei votanti</t>
  </si>
  <si>
    <t>PRIMO TURNO</t>
  </si>
  <si>
    <t xml:space="preserve">Munic. 2013 </t>
  </si>
  <si>
    <t xml:space="preserve">Comunali 2016 </t>
  </si>
  <si>
    <t xml:space="preserve">Munic. 2017 </t>
  </si>
  <si>
    <t>Aventi diritto</t>
  </si>
  <si>
    <t>Voti validi</t>
  </si>
  <si>
    <t>Astenuti</t>
  </si>
  <si>
    <t>Casa Pound</t>
  </si>
  <si>
    <t>FdI</t>
  </si>
  <si>
    <t>PD</t>
  </si>
  <si>
    <t>M5S</t>
  </si>
  <si>
    <t>Fonti:</t>
  </si>
  <si>
    <t>http://www.quotidiano.net/politica/elezioni-ostia-1.3515085</t>
  </si>
  <si>
    <t>http://www.repubblica.it/static/speciale/2016/elezioni/comunali/roma_municipio_10.html</t>
  </si>
  <si>
    <t>http://www.ilmessaggero.it/roma/campidoglio/ostia_elezioni-3349059.html</t>
  </si>
  <si>
    <t>http://www.romatoday.it/politica/risultati-ostia-elezioni-x-municipio-chi-ha-vinto.html</t>
  </si>
  <si>
    <t>http://ostia.romatoday.it/ostia/casapound-nel-x-municipio-voti.html</t>
  </si>
  <si>
    <t>http://www.romatoday.it/politica/risultati-ostia-elezioni-x-municipio.html#_ga=1.111090051.705877609.1507031260</t>
  </si>
  <si>
    <t>http://www.elezioni.comune.roma.it/elezioni/2013/comunali/a052013/PLIS10.htm</t>
  </si>
  <si>
    <t>http://www.elezioni.comune.roma.it/elezioni/2016/comunali/a062016/eafflm.htm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</si>
</sst>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i/>
      <u val="single"/>
      <sz val="10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vertic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Percentuali di voti degli AVENTI DIRITTO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Sheet1!$F$7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Sheet1!$E$8:$E$11</c:f>
              <c:strCache/>
            </c:strRef>
          </c:cat>
          <c:val>
            <c:numRef>
              <c:f>Sheet1!$F$8:$F$11</c:f>
              <c:numCache/>
            </c:numRef>
          </c:val>
          <c:shape val="cylinder"/>
        </c:ser>
        <c:ser>
          <c:idx val="1"/>
          <c:order val="1"/>
          <c:tx>
            <c:strRef>
              <c:f>Sheet1!$G$7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Sheet1!$E$8:$E$11</c:f>
              <c:strCache/>
            </c:strRef>
          </c:cat>
          <c:val>
            <c:numRef>
              <c:f>Sheet1!$G$8:$G$11</c:f>
              <c:numCache/>
            </c:numRef>
          </c:val>
          <c:shape val="cylinder"/>
        </c:ser>
        <c:ser>
          <c:idx val="2"/>
          <c:order val="2"/>
          <c:tx>
            <c:strRef>
              <c:f>Sheet1!$H$7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Sheet1!$E$8:$E$11</c:f>
              <c:strCache/>
            </c:strRef>
          </c:cat>
          <c:val>
            <c:numRef>
              <c:f>Sheet1!$H$8:$H$11</c:f>
              <c:numCache/>
            </c:numRef>
          </c:val>
          <c:shape val="cylinder"/>
        </c:ser>
        <c:gapWidth val="100"/>
        <c:shape val="box"/>
        <c:axId val="47861591"/>
        <c:axId val="28101136"/>
      </c:bar3DChart>
      <c:date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auto val="0"/>
        <c:noMultiLvlLbl val="0"/>
      </c:date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Numero ASSOLUTO di voti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Sheet1!$A$8:$A$11</c:f>
              <c:strCache/>
            </c:strRef>
          </c:cat>
          <c:val>
            <c:numRef>
              <c:f>Sheet1!$B$8:$B$11</c:f>
              <c:numCache/>
            </c:numRef>
          </c:val>
          <c:shape val="cylinder"/>
        </c:ser>
        <c:ser>
          <c:idx val="1"/>
          <c:order val="1"/>
          <c:tx>
            <c:strRef>
              <c:f>Sheet1!$C$7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Sheet1!$A$8:$A$11</c:f>
              <c:strCache/>
            </c:strRef>
          </c:cat>
          <c:val>
            <c:numRef>
              <c:f>Sheet1!$C$8:$C$11</c:f>
              <c:numCache/>
            </c:numRef>
          </c:val>
          <c:shape val="cylinder"/>
        </c:ser>
        <c:ser>
          <c:idx val="2"/>
          <c:order val="2"/>
          <c:tx>
            <c:strRef>
              <c:f>Sheet1!$D$7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Sheet1!$A$8:$A$11</c:f>
              <c:strCache/>
            </c:strRef>
          </c:cat>
          <c:val>
            <c:numRef>
              <c:f>Sheet1!$D$8:$D$11</c:f>
              <c:numCache/>
            </c:numRef>
          </c:val>
          <c:shape val="cylinder"/>
        </c:ser>
        <c:gapWidth val="100"/>
        <c:shape val="box"/>
        <c:axId val="51583633"/>
        <c:axId val="61599514"/>
      </c:bar3DChart>
      <c:date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0"/>
        <c:noMultiLvlLbl val="0"/>
      </c:dateAx>
      <c:valAx>
        <c:axId val="615995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836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Percentuale dei VOTI VALIDI
(cioè quanto efettivamente CONTANO per assegnare seggi,  ma solo e proprio
GRAZIE alle astensioni, i voti espressi)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Sheet1!$J$7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Sheet1!$I$8:$I$11</c:f>
              <c:strCache/>
            </c:strRef>
          </c:cat>
          <c:val>
            <c:numRef>
              <c:f>Sheet1!$J$8:$J$11</c:f>
              <c:numCache/>
            </c:numRef>
          </c:val>
          <c:shape val="cylinder"/>
        </c:ser>
        <c:ser>
          <c:idx val="1"/>
          <c:order val="1"/>
          <c:tx>
            <c:strRef>
              <c:f>Sheet1!$K$7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Sheet1!$I$8:$I$11</c:f>
              <c:strCache/>
            </c:strRef>
          </c:cat>
          <c:val>
            <c:numRef>
              <c:f>Sheet1!$K$8:$K$11</c:f>
              <c:numCache/>
            </c:numRef>
          </c:val>
          <c:shape val="cylinder"/>
        </c:ser>
        <c:ser>
          <c:idx val="2"/>
          <c:order val="2"/>
          <c:tx>
            <c:strRef>
              <c:f>Sheet1!$L$7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Sheet1!$I$8:$I$11</c:f>
              <c:strCache/>
            </c:strRef>
          </c:cat>
          <c:val>
            <c:numRef>
              <c:f>Sheet1!$L$8:$L$11</c:f>
              <c:numCache/>
            </c:numRef>
          </c:val>
          <c:shape val="cylinder"/>
        </c:ser>
        <c:gapWidth val="100"/>
        <c:shape val="box"/>
        <c:axId val="17524715"/>
        <c:axId val="23504708"/>
      </c:bar3DChart>
      <c:date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04708"/>
        <c:crosses val="autoZero"/>
        <c:auto val="0"/>
        <c:noMultiLvlLbl val="0"/>
      </c:dateAx>
      <c:valAx>
        <c:axId val="235047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24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619125</xdr:colOff>
      <xdr:row>11</xdr:row>
      <xdr:rowOff>104775</xdr:rowOff>
    </xdr:from>
    <xdr:to>
      <xdr:col>13</xdr:col>
      <xdr:colOff>685800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5419725" y="220980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11</xdr:row>
      <xdr:rowOff>28575</xdr:rowOff>
    </xdr:from>
    <xdr:to>
      <xdr:col>6</xdr:col>
      <xdr:colOff>676275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9525" y="21336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33</xdr:row>
      <xdr:rowOff>28575</xdr:rowOff>
    </xdr:from>
    <xdr:to>
      <xdr:col>6</xdr:col>
      <xdr:colOff>733425</xdr:colOff>
      <xdr:row>53</xdr:row>
      <xdr:rowOff>28575</xdr:rowOff>
    </xdr:to>
    <xdr:graphicFrame>
      <xdr:nvGraphicFramePr>
        <xdr:cNvPr id="3" name="Chart 3"/>
        <xdr:cNvGraphicFramePr/>
      </xdr:nvGraphicFramePr>
      <xdr:xfrm>
        <a:off x="19050" y="5695950"/>
        <a:ext cx="55149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20" zoomScaleNormal="120" workbookViewId="0" topLeftCell="A28">
      <selection activeCell="I38" sqref="I38"/>
    </sheetView>
  </sheetViews>
  <sheetFormatPr defaultColWidth="11.421875" defaultRowHeight="12.75"/>
  <cols>
    <col min="1" max="4" width="11.57421875" style="0" customWidth="1"/>
    <col min="5" max="5" width="14.140625" style="0" customWidth="1"/>
    <col min="6" max="16384" width="11.57421875" style="0" customWidth="1"/>
  </cols>
  <sheetData>
    <row r="1" spans="1:12" ht="12.75" customHeight="1">
      <c r="A1" s="1"/>
      <c r="B1" s="2" t="s">
        <v>0</v>
      </c>
      <c r="C1" s="2"/>
      <c r="D1" s="2"/>
      <c r="E1" s="1"/>
      <c r="F1" s="2" t="s">
        <v>1</v>
      </c>
      <c r="G1" s="2"/>
      <c r="H1" s="2"/>
      <c r="I1" s="1"/>
      <c r="J1" s="2" t="s">
        <v>2</v>
      </c>
      <c r="K1" s="2"/>
      <c r="L1" s="2"/>
    </row>
    <row r="2" spans="1:12" s="5" customFormat="1" ht="25.5">
      <c r="A2" s="3" t="s">
        <v>3</v>
      </c>
      <c r="B2" s="4" t="s">
        <v>4</v>
      </c>
      <c r="C2" s="4" t="s">
        <v>5</v>
      </c>
      <c r="D2" s="4" t="s">
        <v>6</v>
      </c>
      <c r="E2" s="4"/>
      <c r="F2" s="4" t="s">
        <v>4</v>
      </c>
      <c r="G2" s="4" t="s">
        <v>5</v>
      </c>
      <c r="H2" s="4" t="s">
        <v>6</v>
      </c>
      <c r="I2" s="4"/>
      <c r="J2" s="4" t="s">
        <v>4</v>
      </c>
      <c r="K2" s="4" t="s">
        <v>5</v>
      </c>
      <c r="L2" s="4" t="s">
        <v>6</v>
      </c>
    </row>
    <row r="3" spans="1:9" ht="12.75">
      <c r="A3" s="1"/>
      <c r="B3" s="6"/>
      <c r="G3" s="6"/>
      <c r="H3" s="6"/>
      <c r="I3" s="6"/>
    </row>
    <row r="4" spans="1:4" ht="12.75">
      <c r="A4" s="7" t="s">
        <v>7</v>
      </c>
      <c r="B4">
        <v>176253</v>
      </c>
      <c r="C4" s="8">
        <v>184235</v>
      </c>
      <c r="D4">
        <v>185661</v>
      </c>
    </row>
    <row r="5" spans="1:9" ht="12.75">
      <c r="A5" s="7" t="s">
        <v>8</v>
      </c>
      <c r="B5">
        <v>93115</v>
      </c>
      <c r="C5" s="8">
        <v>103379</v>
      </c>
      <c r="D5">
        <f>65472</f>
        <v>65472</v>
      </c>
      <c r="E5" s="7" t="s">
        <v>8</v>
      </c>
      <c r="F5">
        <f aca="true" t="shared" si="0" ref="F5:F6">ROUND(100*B5/176253,2)</f>
        <v>52.83</v>
      </c>
      <c r="G5">
        <f aca="true" t="shared" si="1" ref="G5:G6">ROUND(100*(C5/184235),2)</f>
        <v>56.11</v>
      </c>
      <c r="H5">
        <f aca="true" t="shared" si="2" ref="H5:H6">ROUND(100*(D5/185661),2)</f>
        <v>35.26</v>
      </c>
      <c r="I5" s="7" t="s">
        <v>8</v>
      </c>
    </row>
    <row r="6" spans="1:9" ht="12.75">
      <c r="A6" s="7" t="s">
        <v>9</v>
      </c>
      <c r="B6">
        <f>B4-B5</f>
        <v>83138</v>
      </c>
      <c r="C6" s="8">
        <f>C4-C5</f>
        <v>80856</v>
      </c>
      <c r="D6">
        <f>D4-D5</f>
        <v>120189</v>
      </c>
      <c r="E6" s="7" t="s">
        <v>9</v>
      </c>
      <c r="F6">
        <f t="shared" si="0"/>
        <v>47.17</v>
      </c>
      <c r="G6">
        <f t="shared" si="1"/>
        <v>43.89</v>
      </c>
      <c r="H6">
        <f t="shared" si="2"/>
        <v>64.74</v>
      </c>
      <c r="I6" s="7" t="s">
        <v>9</v>
      </c>
    </row>
    <row r="7" spans="1:12" ht="25.5">
      <c r="A7" s="7"/>
      <c r="B7" s="4" t="s">
        <v>4</v>
      </c>
      <c r="C7" s="4" t="s">
        <v>5</v>
      </c>
      <c r="D7" s="4" t="s">
        <v>6</v>
      </c>
      <c r="E7" s="4"/>
      <c r="F7" s="4" t="s">
        <v>4</v>
      </c>
      <c r="G7" s="4" t="s">
        <v>5</v>
      </c>
      <c r="H7" s="4" t="s">
        <v>6</v>
      </c>
      <c r="I7" s="4"/>
      <c r="J7" s="4" t="s">
        <v>4</v>
      </c>
      <c r="K7" s="4" t="s">
        <v>5</v>
      </c>
      <c r="L7" s="4" t="s">
        <v>6</v>
      </c>
    </row>
    <row r="8" spans="1:12" ht="12.75">
      <c r="A8" s="7" t="s">
        <v>10</v>
      </c>
      <c r="B8">
        <v>866</v>
      </c>
      <c r="C8" s="9">
        <v>1750</v>
      </c>
      <c r="D8">
        <v>5944</v>
      </c>
      <c r="E8" s="7" t="s">
        <v>10</v>
      </c>
      <c r="F8">
        <f aca="true" t="shared" si="3" ref="F8:F11">ROUND(100*B8/176253,2)</f>
        <v>0.49</v>
      </c>
      <c r="G8">
        <f aca="true" t="shared" si="4" ref="G8:G11">ROUND(100*(C8/184235),2)</f>
        <v>0.95</v>
      </c>
      <c r="H8">
        <f aca="true" t="shared" si="5" ref="H8:H11">ROUND(100*(D8/185661),2)</f>
        <v>3.2</v>
      </c>
      <c r="I8" s="7" t="s">
        <v>10</v>
      </c>
      <c r="J8">
        <f aca="true" t="shared" si="6" ref="J8:J11">ROUND(100*(B8/93115),2)</f>
        <v>0.93</v>
      </c>
      <c r="K8">
        <f aca="true" t="shared" si="7" ref="K8:K11">ROUND(100*(C8/103379),2)</f>
        <v>1.69</v>
      </c>
      <c r="L8">
        <f aca="true" t="shared" si="8" ref="L8:L11">ROUND(100*(D8/65472),2)</f>
        <v>9.08</v>
      </c>
    </row>
    <row r="9" spans="1:12" ht="12.75">
      <c r="A9" s="7" t="s">
        <v>11</v>
      </c>
      <c r="B9">
        <v>4376</v>
      </c>
      <c r="C9" s="9">
        <v>8809</v>
      </c>
      <c r="D9">
        <v>6118</v>
      </c>
      <c r="E9" s="7" t="s">
        <v>11</v>
      </c>
      <c r="F9">
        <f t="shared" si="3"/>
        <v>2.48</v>
      </c>
      <c r="G9">
        <f t="shared" si="4"/>
        <v>4.78</v>
      </c>
      <c r="H9">
        <f t="shared" si="5"/>
        <v>3.3</v>
      </c>
      <c r="I9" s="7" t="s">
        <v>11</v>
      </c>
      <c r="J9">
        <f t="shared" si="6"/>
        <v>4.7</v>
      </c>
      <c r="K9">
        <f t="shared" si="7"/>
        <v>8.52</v>
      </c>
      <c r="L9">
        <f t="shared" si="8"/>
        <v>9.34</v>
      </c>
    </row>
    <row r="10" spans="1:12" ht="12.75">
      <c r="A10" s="7" t="s">
        <v>12</v>
      </c>
      <c r="B10">
        <v>21347</v>
      </c>
      <c r="C10" s="9">
        <v>12197</v>
      </c>
      <c r="D10">
        <v>8686</v>
      </c>
      <c r="E10" s="7" t="s">
        <v>12</v>
      </c>
      <c r="F10">
        <f t="shared" si="3"/>
        <v>12.11</v>
      </c>
      <c r="G10">
        <f t="shared" si="4"/>
        <v>6.62</v>
      </c>
      <c r="H10">
        <f t="shared" si="5"/>
        <v>4.68</v>
      </c>
      <c r="I10" s="7" t="s">
        <v>12</v>
      </c>
      <c r="J10">
        <f t="shared" si="6"/>
        <v>22.93</v>
      </c>
      <c r="K10">
        <f t="shared" si="7"/>
        <v>11.8</v>
      </c>
      <c r="L10">
        <f t="shared" si="8"/>
        <v>13.27</v>
      </c>
    </row>
    <row r="11" spans="1:12" ht="12.75">
      <c r="A11" s="7" t="s">
        <v>13</v>
      </c>
      <c r="B11">
        <v>13167</v>
      </c>
      <c r="C11" s="10">
        <v>38622</v>
      </c>
      <c r="D11">
        <v>19136</v>
      </c>
      <c r="E11" s="7" t="s">
        <v>13</v>
      </c>
      <c r="F11">
        <f t="shared" si="3"/>
        <v>7.47</v>
      </c>
      <c r="G11">
        <f t="shared" si="4"/>
        <v>20.96</v>
      </c>
      <c r="H11">
        <f t="shared" si="5"/>
        <v>10.31</v>
      </c>
      <c r="I11" s="7" t="s">
        <v>13</v>
      </c>
      <c r="J11">
        <f t="shared" si="6"/>
        <v>14.14</v>
      </c>
      <c r="K11">
        <f t="shared" si="7"/>
        <v>37.36</v>
      </c>
      <c r="L11">
        <f t="shared" si="8"/>
        <v>29.23</v>
      </c>
    </row>
    <row r="56" spans="1:2" ht="12.75">
      <c r="A56" t="s">
        <v>14</v>
      </c>
      <c r="B56" t="s">
        <v>15</v>
      </c>
    </row>
    <row r="57" ht="12.75">
      <c r="B57" t="s">
        <v>16</v>
      </c>
    </row>
    <row r="58" ht="12.75">
      <c r="B58" t="s">
        <v>17</v>
      </c>
    </row>
    <row r="59" ht="12.75">
      <c r="B59" t="s">
        <v>18</v>
      </c>
    </row>
    <row r="60" ht="12.75">
      <c r="B60" t="s">
        <v>19</v>
      </c>
    </row>
    <row r="61" ht="12.75">
      <c r="B61" t="s">
        <v>20</v>
      </c>
    </row>
    <row r="62" ht="12.75">
      <c r="B62" t="s">
        <v>21</v>
      </c>
    </row>
    <row r="63" ht="12.75">
      <c r="B63" t="s">
        <v>22</v>
      </c>
    </row>
  </sheetData>
  <sheetProtection selectLockedCells="1" selectUnlockedCells="1"/>
  <mergeCells count="3">
    <mergeCell ref="B1:D1"/>
    <mergeCell ref="F1:H1"/>
    <mergeCell ref="J1:L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Fioretti</dc:creator>
  <cp:keywords/>
  <dc:description/>
  <cp:lastModifiedBy>Marco Fioretti</cp:lastModifiedBy>
  <dcterms:created xsi:type="dcterms:W3CDTF">2017-11-06T19:10:13Z</dcterms:created>
  <dcterms:modified xsi:type="dcterms:W3CDTF">2017-11-07T08:59:27Z</dcterms:modified>
  <cp:category/>
  <cp:version/>
  <cp:contentType/>
  <cp:contentStatus/>
  <cp:revision>63</cp:revision>
</cp:coreProperties>
</file>